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Balance sheet" sheetId="1" r:id="rId1"/>
    <sheet name="Income Statement" sheetId="3" r:id="rId2"/>
  </sheets>
  <calcPr calcId="144525"/>
</workbook>
</file>

<file path=xl/calcChain.xml><?xml version="1.0" encoding="utf-8"?>
<calcChain xmlns="http://schemas.openxmlformats.org/spreadsheetml/2006/main">
  <c r="B19" i="3" l="1"/>
  <c r="B14" i="3"/>
  <c r="B83" i="1"/>
  <c r="B89" i="1"/>
  <c r="B79" i="1"/>
  <c r="B33" i="1"/>
  <c r="B25" i="1"/>
  <c r="B10" i="1"/>
  <c r="B46" i="3" l="1"/>
  <c r="B41" i="3"/>
  <c r="B10" i="3"/>
  <c r="B33" i="3"/>
  <c r="B25" i="3"/>
  <c r="B31" i="3" s="1"/>
  <c r="B64" i="1" l="1"/>
  <c r="B63" i="1" s="1"/>
  <c r="B50" i="1"/>
  <c r="B37" i="1"/>
  <c r="B28" i="1"/>
  <c r="B18" i="1"/>
  <c r="B13" i="1"/>
  <c r="B9" i="1" s="1"/>
  <c r="B18" i="3" l="1"/>
  <c r="B24" i="3" s="1"/>
  <c r="B82" i="1"/>
  <c r="B93" i="1" s="1"/>
  <c r="B57" i="1"/>
  <c r="B52" i="1"/>
  <c r="B47" i="1"/>
  <c r="B44" i="1"/>
  <c r="B41" i="1"/>
  <c r="B40" i="1" s="1"/>
  <c r="B36" i="1" l="1"/>
  <c r="B61" i="1" s="1"/>
  <c r="B37" i="3"/>
  <c r="B38" i="3" s="1"/>
  <c r="B43" i="3" s="1"/>
  <c r="B50" i="3" s="1"/>
  <c r="B52" i="3" s="1"/>
</calcChain>
</file>

<file path=xl/sharedStrings.xml><?xml version="1.0" encoding="utf-8"?>
<sst xmlns="http://schemas.openxmlformats.org/spreadsheetml/2006/main" count="150" uniqueCount="138">
  <si>
    <t>VIETNAM NATIONAL REINSURANCE CORPORATION</t>
  </si>
  <si>
    <t>FINANCIAL STATEMENTS</t>
  </si>
  <si>
    <t>Address: 141 Le Duan, Hoan Kiem, Ha Noi</t>
  </si>
  <si>
    <t>Tel:02439422354</t>
  </si>
  <si>
    <t>Unit: VND</t>
  </si>
  <si>
    <t>Items</t>
  </si>
  <si>
    <t>Tel: 0439422354</t>
  </si>
  <si>
    <t>BH - CONSOLIDATED INCOME STATEMENT</t>
  </si>
  <si>
    <t>In which:</t>
  </si>
  <si>
    <t>- Gross written premium</t>
  </si>
  <si>
    <t>4. Commission and other income from reinsurance</t>
  </si>
  <si>
    <t>- Commission from reinsurance outward</t>
  </si>
  <si>
    <t>- Other receipts from insurance business</t>
  </si>
  <si>
    <t>- Total claims paid</t>
  </si>
  <si>
    <t>7. Recoverables from outward reinsurance</t>
  </si>
  <si>
    <t>8. Increase (decrease) in inward claim reserve</t>
  </si>
  <si>
    <t>9.Increase (decrease) in outward claim reserve</t>
  </si>
  <si>
    <t>11. Increase (decrease) in catastrophe reserve</t>
  </si>
  <si>
    <t>12. Other expenses for insurance business</t>
  </si>
  <si>
    <t>- Commission</t>
  </si>
  <si>
    <t>- Other expenses for insurance business</t>
  </si>
  <si>
    <t>13. Total costs for insurance business</t>
  </si>
  <si>
    <t xml:space="preserve">1. Premium revenue </t>
  </si>
  <si>
    <t xml:space="preserve">2. Retroceded premium </t>
  </si>
  <si>
    <t xml:space="preserve">3. Net premium income </t>
  </si>
  <si>
    <t>-Increase (decrease) in inward unearned premium reserve</t>
  </si>
  <si>
    <t>- Gross retroceded premium reserve</t>
  </si>
  <si>
    <t xml:space="preserve">5. Net income from insurance business </t>
  </si>
  <si>
    <t xml:space="preserve">10. Total claims incurred </t>
  </si>
  <si>
    <t>BH - CONSOLIDATED BALANCE SHEET</t>
  </si>
  <si>
    <t>ASSETS</t>
  </si>
  <si>
    <t xml:space="preserve">A- CURRENT ASSETS </t>
  </si>
  <si>
    <t>I. Cash and cash equivalents</t>
  </si>
  <si>
    <t>1. Cash on hand</t>
  </si>
  <si>
    <t>2. Cash equivalents</t>
  </si>
  <si>
    <t>II. Short-term financial investments</t>
  </si>
  <si>
    <t>1. Investment in Securities</t>
  </si>
  <si>
    <t>2. Provisions for impairment of securities</t>
  </si>
  <si>
    <t>3. Investments hold until due date</t>
  </si>
  <si>
    <t>III. Short-term receivables</t>
  </si>
  <si>
    <t>1.Trade accounts receivable</t>
  </si>
  <si>
    <t>1.1. Receivables from insurance contracts</t>
  </si>
  <si>
    <t>1.2. Other receivables</t>
  </si>
  <si>
    <t>IV. Inventories</t>
  </si>
  <si>
    <t>1.Inventories</t>
  </si>
  <si>
    <t>V.Other short-term assets</t>
  </si>
  <si>
    <t>1. Short-term prepaid expenses</t>
  </si>
  <si>
    <t>1.1. Unallocated commission expenses</t>
  </si>
  <si>
    <t>1.2. Other short-term prepaid expenses</t>
  </si>
  <si>
    <t>2. VAT deductibles</t>
  </si>
  <si>
    <t>VI. Reinsurance assets</t>
  </si>
  <si>
    <t>1. Retroceded premium reserve</t>
  </si>
  <si>
    <t>2. Outward claim reserve</t>
  </si>
  <si>
    <t>B. FIXED ASSETS (200=210+220+240+250+260)</t>
  </si>
  <si>
    <t>I. Long-term receivables</t>
  </si>
  <si>
    <t>1.Other long-term receivables</t>
  </si>
  <si>
    <t>1.1. Insurance deposit</t>
  </si>
  <si>
    <t>II.Fixed assets</t>
  </si>
  <si>
    <t>1. Tangible fixed assets</t>
  </si>
  <si>
    <t>- Cost</t>
  </si>
  <si>
    <t>- Accumulated depreciation</t>
  </si>
  <si>
    <t>2. Intangible fixed assets</t>
  </si>
  <si>
    <t>- Accumulated amortisation</t>
  </si>
  <si>
    <t>III. Investment in real estates</t>
  </si>
  <si>
    <t>IV. Long-term assets in progress</t>
  </si>
  <si>
    <t>1. Construction in progress</t>
  </si>
  <si>
    <t>V. Long-term financial investments</t>
  </si>
  <si>
    <t>1. Investment in joint ventures</t>
  </si>
  <si>
    <t>2. Other long-tern investments</t>
  </si>
  <si>
    <t>3. Provision for diminution in value of long-term financial inves</t>
  </si>
  <si>
    <t>4. Investment hold until due date</t>
  </si>
  <si>
    <t>VI. Other long-term assets</t>
  </si>
  <si>
    <t>1. Long-term prepayments</t>
  </si>
  <si>
    <t>2. Deferred tax assets</t>
  </si>
  <si>
    <t>3. Other long-term assets</t>
  </si>
  <si>
    <t xml:space="preserve">TOTAL ASSETS </t>
  </si>
  <si>
    <t>RESOURCES</t>
  </si>
  <si>
    <t xml:space="preserve">A. LIABILITIES </t>
  </si>
  <si>
    <t>I. Current liabilities</t>
  </si>
  <si>
    <t>1. Trade accounts payable</t>
  </si>
  <si>
    <t>1.1. Payables to insurance contracts</t>
  </si>
  <si>
    <t>1.2. Other trade accounts payable</t>
  </si>
  <si>
    <t>2. Advances from customers</t>
  </si>
  <si>
    <t>3. Taxes and amounts payable to the State budget</t>
  </si>
  <si>
    <t>4. Payables to employees</t>
  </si>
  <si>
    <t>5. Other current payables</t>
  </si>
  <si>
    <t>6. Unearned commissions</t>
  </si>
  <si>
    <t>8. Bonus and welfare funds</t>
  </si>
  <si>
    <t>9. Underwriting reserves</t>
  </si>
  <si>
    <t>9.1. Premium reserve</t>
  </si>
  <si>
    <t>9.2. Claim reserve</t>
  </si>
  <si>
    <t>9.3. Catastrophe reserve</t>
  </si>
  <si>
    <t>II. Long-term liabilities</t>
  </si>
  <si>
    <t>1. Other long-term liabilities</t>
  </si>
  <si>
    <t>2. Provision for long-term liabilities</t>
  </si>
  <si>
    <t xml:space="preserve">B.EQUITY </t>
  </si>
  <si>
    <t>I. Owners' equity</t>
  </si>
  <si>
    <t>1. Owners' contributed capital</t>
  </si>
  <si>
    <t>Ordinary shares carrying voting rights</t>
  </si>
  <si>
    <t>2.Share premium</t>
  </si>
  <si>
    <t>3.  Investment and development funds</t>
  </si>
  <si>
    <t>4. Compulsory reserve fund</t>
  </si>
  <si>
    <t>5. Retained earnings</t>
  </si>
  <si>
    <t>- Retained earnings accumulated to the previous period</t>
  </si>
  <si>
    <t>- Retained earnings of this period</t>
  </si>
  <si>
    <t>6. Non-controlling interests</t>
  </si>
  <si>
    <t xml:space="preserve">TOTAL RESOURCES </t>
  </si>
  <si>
    <t xml:space="preserve">activities </t>
  </si>
  <si>
    <t>4. Provision for impairment of short-term financial invesstments</t>
  </si>
  <si>
    <t>2. Other short-term receivables</t>
  </si>
  <si>
    <t>3. Provision for doubtful debts</t>
  </si>
  <si>
    <t>2. Advanced payments to suppliers</t>
  </si>
  <si>
    <t>2. Allowance for inventories</t>
  </si>
  <si>
    <t>7. Allowance for short-term paybles</t>
  </si>
  <si>
    <t xml:space="preserve"> - Increase (decrease) in inward unearned premium
reserve</t>
  </si>
  <si>
    <t>6. Claim settlement expenses</t>
  </si>
  <si>
    <t>As at 31/06/2019</t>
  </si>
  <si>
    <t>6. Financial income</t>
  </si>
  <si>
    <t>7. Financial expenses</t>
  </si>
  <si>
    <t>5. Gross profit from sale of merchandise and services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</si>
  <si>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</si>
  <si>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</si>
  <si>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</si>
  <si>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</si>
  <si>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</si>
  <si>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8. Profit/Loss in joint-ventures</t>
  </si>
  <si>
    <t>15. Accounting profit (loss) before tax</t>
  </si>
  <si>
    <t>16. Income tax payable</t>
  </si>
  <si>
    <t>18. Net profit (loss) after tax</t>
  </si>
  <si>
    <t>Gross profit from financial activities</t>
  </si>
  <si>
    <t>Loss on pilot agricultural insurance activities</t>
  </si>
  <si>
    <t>Profit from offshore fishing vessel ínurance</t>
  </si>
  <si>
    <t>Quarter 4/2018</t>
  </si>
  <si>
    <t>As at 31/12/2018</t>
  </si>
  <si>
    <t>As at 01/01/2018</t>
  </si>
  <si>
    <t>Quarter 4</t>
  </si>
  <si>
    <t>Quarter IV/2019</t>
  </si>
  <si>
    <t>From 01/09/2018 to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</si>
</sst>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\ _₫_-;\-* #,##0\ _₫_-;_-* &quot;-&quot;\ _₫_-;_-@_-"/>
  </numFmts>
  <fonts count="10" x14ac:knownFonts="1">
    <font>
      <sz val="10"/>
      <name val="Verdana"/>
    </font>
    <font>
      <sz val="10"/>
      <name val="Arial"/>
      <family val="2"/>
    </font>
    <font>
      <b/>
      <sz val="10"/>
      <name val="Arial"/>
      <family val="2"/>
    </font>
    <font>
      <sz val="10"/>
      <name val="Verdana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163"/>
    </font>
    <font>
      <sz val="9"/>
      <name val="Arial"/>
      <family val="2"/>
      <charset val="163"/>
    </font>
    <font>
      <sz val="11"/>
      <color rgb="FF333333"/>
      <name val="Arial"/>
      <family val="2"/>
    </font>
    <font>
      <b/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0" borderId="1" xfId="0" quotePrefix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/>
    <xf numFmtId="0" fontId="2" fillId="0" borderId="1" xfId="0" applyFont="1" applyBorder="1" applyAlignment="1">
      <alignment vertical="center"/>
    </xf>
    <xf numFmtId="164" fontId="1" fillId="0" borderId="1" xfId="1" applyNumberFormat="1" applyFont="1" applyBorder="1" applyAlignment="1">
      <alignment horizontal="left" vertical="top"/>
    </xf>
    <xf numFmtId="164" fontId="1" fillId="0" borderId="1" xfId="1" applyNumberFormat="1" applyFont="1" applyBorder="1" applyAlignment="1">
      <alignment horizontal="right" vertical="top"/>
    </xf>
    <xf numFmtId="164" fontId="2" fillId="0" borderId="1" xfId="1" applyNumberFormat="1" applyFont="1" applyBorder="1" applyAlignment="1">
      <alignment horizontal="right" vertical="top"/>
    </xf>
    <xf numFmtId="0" fontId="4" fillId="0" borderId="8" xfId="0" applyFont="1" applyFill="1" applyBorder="1"/>
    <xf numFmtId="165" fontId="5" fillId="0" borderId="8" xfId="1" applyNumberFormat="1" applyFont="1" applyBorder="1"/>
    <xf numFmtId="0" fontId="1" fillId="0" borderId="1" xfId="0" quotePrefix="1" applyFont="1" applyBorder="1" applyAlignment="1">
      <alignment horizontal="left" vertical="top" wrapText="1"/>
    </xf>
    <xf numFmtId="164" fontId="1" fillId="0" borderId="1" xfId="1" applyNumberFormat="1" applyFont="1" applyBorder="1" applyAlignment="1">
      <alignment horizontal="right" vertical="center"/>
    </xf>
    <xf numFmtId="0" fontId="5" fillId="0" borderId="8" xfId="0" applyFont="1" applyBorder="1"/>
    <xf numFmtId="0" fontId="4" fillId="0" borderId="8" xfId="0" applyFont="1" applyBorder="1"/>
    <xf numFmtId="164" fontId="1" fillId="0" borderId="0" xfId="0" applyNumberFormat="1" applyFont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166" fontId="5" fillId="0" borderId="8" xfId="0" applyNumberFormat="1" applyFont="1" applyBorder="1" applyAlignment="1"/>
    <xf numFmtId="166" fontId="4" fillId="0" borderId="8" xfId="0" applyNumberFormat="1" applyFont="1" applyBorder="1" applyAlignment="1"/>
    <xf numFmtId="166" fontId="6" fillId="0" borderId="8" xfId="0" applyNumberFormat="1" applyFont="1" applyBorder="1" applyAlignment="1"/>
    <xf numFmtId="166" fontId="7" fillId="0" borderId="8" xfId="0" applyNumberFormat="1" applyFont="1" applyBorder="1" applyAlignment="1"/>
    <xf numFmtId="3" fontId="8" fillId="0" borderId="0" xfId="0" applyNumberFormat="1" applyFont="1"/>
    <xf numFmtId="3" fontId="9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abSelected="1" topLeftCell="A49" workbookViewId="0">
      <selection activeCell="A49" sqref="A1:A1048576"/>
    </sheetView>
  </sheetViews>
  <sheetFormatPr defaultRowHeight="12.75" x14ac:dyDescent="0.2"/>
  <cols>
    <col min="1" max="1" width="67.875" style="3" customWidth="1"/>
    <col min="2" max="2" width="19.375" style="3" customWidth="1"/>
    <col min="3" max="3" width="18.75" style="3" customWidth="1"/>
    <col min="4" max="4" width="15.375" style="3" customWidth="1"/>
    <col min="5" max="16384" width="9" style="3"/>
  </cols>
  <sheetData>
    <row r="1" spans="1:3" ht="15.6" customHeight="1" x14ac:dyDescent="0.2">
      <c r="A1" s="5" t="s">
        <v>0</v>
      </c>
      <c r="B1" s="5" t="s">
        <v>1</v>
      </c>
      <c r="C1" s="2"/>
    </row>
    <row r="2" spans="1:3" ht="13.5" customHeight="1" x14ac:dyDescent="0.2">
      <c r="A2" s="5" t="s">
        <v>2</v>
      </c>
      <c r="B2" s="5" t="s">
        <v>132</v>
      </c>
      <c r="C2" s="2"/>
    </row>
    <row r="3" spans="1:3" ht="13.5" customHeight="1" x14ac:dyDescent="0.2">
      <c r="A3" s="5" t="s">
        <v>3</v>
      </c>
      <c r="B3" s="8"/>
      <c r="C3" s="2"/>
    </row>
    <row r="4" spans="1:3" ht="15.6" customHeight="1" x14ac:dyDescent="0.2">
      <c r="A4" s="5" t="s">
        <v>29</v>
      </c>
      <c r="B4" s="8"/>
      <c r="C4" s="2"/>
    </row>
    <row r="5" spans="1:3" ht="13.5" customHeight="1" x14ac:dyDescent="0.2">
      <c r="A5" s="5" t="s">
        <v>116</v>
      </c>
      <c r="B5" s="8"/>
      <c r="C5" s="2"/>
    </row>
    <row r="6" spans="1:3" ht="13.5" customHeight="1" x14ac:dyDescent="0.2">
      <c r="A6" s="5" t="s">
        <v>4</v>
      </c>
      <c r="B6" s="7"/>
      <c r="C6" s="2"/>
    </row>
    <row r="7" spans="1:3" s="7" customFormat="1" ht="13.5" customHeight="1" x14ac:dyDescent="0.2">
      <c r="A7" s="6" t="s">
        <v>5</v>
      </c>
      <c r="B7" s="6" t="s">
        <v>133</v>
      </c>
      <c r="C7" s="6" t="s">
        <v>134</v>
      </c>
    </row>
    <row r="8" spans="1:3" ht="13.5" customHeight="1" x14ac:dyDescent="0.2">
      <c r="A8" s="5" t="s">
        <v>30</v>
      </c>
      <c r="B8" s="2"/>
      <c r="C8" s="9"/>
    </row>
    <row r="9" spans="1:3" ht="13.5" customHeight="1" x14ac:dyDescent="0.2">
      <c r="A9" s="5" t="s">
        <v>31</v>
      </c>
      <c r="B9" s="11">
        <f>B10+B13+B18+B25+B28+B33</f>
        <v>5328019686</v>
      </c>
      <c r="C9" s="25">
        <v>5235413769624</v>
      </c>
    </row>
    <row r="10" spans="1:3" ht="13.5" customHeight="1" x14ac:dyDescent="0.2">
      <c r="A10" s="1" t="s">
        <v>32</v>
      </c>
      <c r="B10" s="10">
        <f>B11+B12</f>
        <v>63802553</v>
      </c>
      <c r="C10" s="25">
        <v>169817165145</v>
      </c>
    </row>
    <row r="11" spans="1:3" ht="13.5" customHeight="1" x14ac:dyDescent="0.2">
      <c r="A11" s="1" t="s">
        <v>33</v>
      </c>
      <c r="B11" s="29">
        <v>46802553</v>
      </c>
      <c r="C11" s="26">
        <v>66817165145</v>
      </c>
    </row>
    <row r="12" spans="1:3" ht="13.5" customHeight="1" x14ac:dyDescent="0.2">
      <c r="A12" s="1" t="s">
        <v>34</v>
      </c>
      <c r="B12" s="29">
        <v>17000000</v>
      </c>
      <c r="C12" s="26">
        <v>103000000000</v>
      </c>
    </row>
    <row r="13" spans="1:3" ht="13.5" customHeight="1" x14ac:dyDescent="0.2">
      <c r="A13" s="1" t="s">
        <v>35</v>
      </c>
      <c r="B13" s="11">
        <f>B14+B15+B16+B17</f>
        <v>2437930762</v>
      </c>
      <c r="C13" s="27">
        <v>2218226936835</v>
      </c>
    </row>
    <row r="14" spans="1:3" ht="13.5" customHeight="1" x14ac:dyDescent="0.2">
      <c r="A14" s="1" t="s">
        <v>36</v>
      </c>
      <c r="B14" s="29">
        <v>173907</v>
      </c>
      <c r="C14" s="26">
        <v>255297398</v>
      </c>
    </row>
    <row r="15" spans="1:3" ht="13.5" customHeight="1" x14ac:dyDescent="0.2">
      <c r="A15" s="1" t="s">
        <v>37</v>
      </c>
      <c r="B15" s="29">
        <v>-173907</v>
      </c>
      <c r="C15" s="28">
        <v>-176172398</v>
      </c>
    </row>
    <row r="16" spans="1:3" ht="13.5" customHeight="1" x14ac:dyDescent="0.2">
      <c r="A16" s="1" t="s">
        <v>38</v>
      </c>
      <c r="B16" s="29">
        <v>2437930762</v>
      </c>
      <c r="C16" s="26">
        <v>2218147811835</v>
      </c>
    </row>
    <row r="17" spans="1:3" ht="13.5" customHeight="1" x14ac:dyDescent="0.2">
      <c r="A17" s="1" t="s">
        <v>108</v>
      </c>
      <c r="B17" s="10"/>
      <c r="C17" s="10"/>
    </row>
    <row r="18" spans="1:3" ht="13.5" customHeight="1" x14ac:dyDescent="0.2">
      <c r="A18" s="1" t="s">
        <v>39</v>
      </c>
      <c r="B18" s="11">
        <f>B19+B22+B23+B24</f>
        <v>869495695</v>
      </c>
      <c r="C18" s="25">
        <v>1067450453050</v>
      </c>
    </row>
    <row r="19" spans="1:3" ht="13.5" customHeight="1" x14ac:dyDescent="0.2">
      <c r="A19" s="1" t="s">
        <v>40</v>
      </c>
      <c r="B19" s="10">
        <v>890833528</v>
      </c>
      <c r="C19" s="28">
        <v>1094654677717</v>
      </c>
    </row>
    <row r="20" spans="1:3" ht="13.5" customHeight="1" x14ac:dyDescent="0.2">
      <c r="A20" s="1" t="s">
        <v>41</v>
      </c>
      <c r="B20" s="10"/>
      <c r="C20" s="26">
        <v>770606426398</v>
      </c>
    </row>
    <row r="21" spans="1:3" ht="13.5" customHeight="1" x14ac:dyDescent="0.2">
      <c r="A21" s="1" t="s">
        <v>42</v>
      </c>
      <c r="B21" s="10"/>
      <c r="C21" s="26">
        <v>324048251319</v>
      </c>
    </row>
    <row r="22" spans="1:3" ht="13.5" customHeight="1" x14ac:dyDescent="0.2">
      <c r="A22" s="12" t="s">
        <v>111</v>
      </c>
      <c r="B22" s="10"/>
      <c r="C22" s="26"/>
    </row>
    <row r="23" spans="1:3" ht="13.5" customHeight="1" x14ac:dyDescent="0.2">
      <c r="A23" s="1" t="s">
        <v>109</v>
      </c>
      <c r="B23" s="10">
        <v>18487491</v>
      </c>
      <c r="C23" s="26">
        <v>11117753311</v>
      </c>
    </row>
    <row r="24" spans="1:3" ht="13.5" customHeight="1" x14ac:dyDescent="0.2">
      <c r="A24" s="1" t="s">
        <v>110</v>
      </c>
      <c r="B24" s="29">
        <v>-39825324</v>
      </c>
      <c r="C24" s="26">
        <v>-38321977978</v>
      </c>
    </row>
    <row r="25" spans="1:3" ht="13.5" customHeight="1" x14ac:dyDescent="0.2">
      <c r="A25" s="1" t="s">
        <v>43</v>
      </c>
      <c r="B25" s="11">
        <f>B26+B27</f>
        <v>40571644</v>
      </c>
      <c r="C25" s="25">
        <v>59021267</v>
      </c>
    </row>
    <row r="26" spans="1:3" ht="13.5" customHeight="1" x14ac:dyDescent="0.2">
      <c r="A26" s="1" t="s">
        <v>44</v>
      </c>
      <c r="B26" s="29">
        <v>45118768</v>
      </c>
      <c r="C26" s="28">
        <v>59021267</v>
      </c>
    </row>
    <row r="27" spans="1:3" ht="13.5" customHeight="1" x14ac:dyDescent="0.2">
      <c r="A27" s="12" t="s">
        <v>112</v>
      </c>
      <c r="B27" s="29">
        <v>-4547124</v>
      </c>
      <c r="C27" s="10"/>
    </row>
    <row r="28" spans="1:3" ht="13.5" customHeight="1" x14ac:dyDescent="0.2">
      <c r="A28" s="1" t="s">
        <v>45</v>
      </c>
      <c r="B28" s="11">
        <f>B29+B32</f>
        <v>254661651</v>
      </c>
      <c r="C28" s="25">
        <v>188776477336</v>
      </c>
    </row>
    <row r="29" spans="1:3" ht="13.5" customHeight="1" x14ac:dyDescent="0.2">
      <c r="A29" s="1" t="s">
        <v>46</v>
      </c>
      <c r="B29" s="29">
        <v>249259412</v>
      </c>
      <c r="C29" s="28">
        <v>187931351792</v>
      </c>
    </row>
    <row r="30" spans="1:3" ht="13.5" customHeight="1" x14ac:dyDescent="0.2">
      <c r="A30" s="1" t="s">
        <v>47</v>
      </c>
      <c r="B30" s="10"/>
      <c r="C30" s="28">
        <v>185674353313</v>
      </c>
    </row>
    <row r="31" spans="1:3" ht="13.5" customHeight="1" x14ac:dyDescent="0.2">
      <c r="A31" s="1" t="s">
        <v>48</v>
      </c>
      <c r="B31" s="10"/>
      <c r="C31" s="26">
        <v>2256998479</v>
      </c>
    </row>
    <row r="32" spans="1:3" ht="13.5" customHeight="1" x14ac:dyDescent="0.2">
      <c r="A32" s="1" t="s">
        <v>49</v>
      </c>
      <c r="B32" s="29">
        <v>5402239</v>
      </c>
      <c r="C32" s="26">
        <v>845125544</v>
      </c>
    </row>
    <row r="33" spans="1:3" ht="13.5" customHeight="1" x14ac:dyDescent="0.2">
      <c r="A33" s="1" t="s">
        <v>50</v>
      </c>
      <c r="B33" s="11">
        <f>B34+B35</f>
        <v>1661557381</v>
      </c>
      <c r="C33" s="25">
        <v>1591083715991</v>
      </c>
    </row>
    <row r="34" spans="1:3" ht="13.5" customHeight="1" x14ac:dyDescent="0.2">
      <c r="A34" s="1" t="s">
        <v>51</v>
      </c>
      <c r="B34" s="29">
        <v>503493353</v>
      </c>
      <c r="C34" s="26">
        <v>526110829307</v>
      </c>
    </row>
    <row r="35" spans="1:3" ht="13.5" customHeight="1" x14ac:dyDescent="0.2">
      <c r="A35" s="1" t="s">
        <v>52</v>
      </c>
      <c r="B35" s="29">
        <v>1158064028</v>
      </c>
      <c r="C35" s="26">
        <v>1064972886684</v>
      </c>
    </row>
    <row r="36" spans="1:3" ht="13.5" customHeight="1" x14ac:dyDescent="0.2">
      <c r="A36" s="1" t="s">
        <v>53</v>
      </c>
      <c r="B36" s="11">
        <f>B37+B40+B50+B52+B57+B47</f>
        <v>1345905902</v>
      </c>
      <c r="C36" s="25">
        <v>1213231242437</v>
      </c>
    </row>
    <row r="37" spans="1:3" ht="13.5" customHeight="1" x14ac:dyDescent="0.2">
      <c r="A37" s="1" t="s">
        <v>54</v>
      </c>
      <c r="B37" s="11">
        <f>B38</f>
        <v>22000000</v>
      </c>
      <c r="C37" s="25">
        <v>22000000000</v>
      </c>
    </row>
    <row r="38" spans="1:3" ht="13.5" customHeight="1" x14ac:dyDescent="0.2">
      <c r="A38" s="1" t="s">
        <v>55</v>
      </c>
      <c r="B38" s="29">
        <v>22000000</v>
      </c>
      <c r="C38" s="28">
        <v>22000000000</v>
      </c>
    </row>
    <row r="39" spans="1:3" ht="13.5" customHeight="1" x14ac:dyDescent="0.2">
      <c r="A39" s="1" t="s">
        <v>56</v>
      </c>
      <c r="B39" s="10"/>
      <c r="C39" s="26">
        <v>22000000000</v>
      </c>
    </row>
    <row r="40" spans="1:3" ht="13.5" customHeight="1" x14ac:dyDescent="0.2">
      <c r="A40" s="1" t="s">
        <v>57</v>
      </c>
      <c r="B40" s="13">
        <f>B41+B44</f>
        <v>5321764</v>
      </c>
      <c r="C40" s="25">
        <v>7605175886</v>
      </c>
    </row>
    <row r="41" spans="1:3" ht="13.5" customHeight="1" x14ac:dyDescent="0.2">
      <c r="A41" s="1" t="s">
        <v>58</v>
      </c>
      <c r="B41" s="13">
        <f>B42+B43</f>
        <v>5261887</v>
      </c>
      <c r="C41" s="28">
        <v>5165764208</v>
      </c>
    </row>
    <row r="42" spans="1:3" ht="13.5" customHeight="1" x14ac:dyDescent="0.2">
      <c r="A42" s="1" t="s">
        <v>59</v>
      </c>
      <c r="B42" s="29">
        <v>25817951</v>
      </c>
      <c r="C42" s="28">
        <v>25150907036</v>
      </c>
    </row>
    <row r="43" spans="1:3" ht="13.5" customHeight="1" x14ac:dyDescent="0.2">
      <c r="A43" s="1" t="s">
        <v>60</v>
      </c>
      <c r="B43" s="29">
        <v>-20556064</v>
      </c>
      <c r="C43" s="28">
        <v>-19985142828</v>
      </c>
    </row>
    <row r="44" spans="1:3" ht="13.5" customHeight="1" x14ac:dyDescent="0.2">
      <c r="A44" s="1" t="s">
        <v>61</v>
      </c>
      <c r="B44" s="13">
        <f>B45+B46</f>
        <v>59877</v>
      </c>
      <c r="C44" s="28">
        <v>2439411678</v>
      </c>
    </row>
    <row r="45" spans="1:3" ht="13.5" customHeight="1" x14ac:dyDescent="0.2">
      <c r="A45" s="1" t="s">
        <v>59</v>
      </c>
      <c r="B45" s="29">
        <v>32434196</v>
      </c>
      <c r="C45" s="28">
        <v>33480195934</v>
      </c>
    </row>
    <row r="46" spans="1:3" ht="13.5" customHeight="1" x14ac:dyDescent="0.2">
      <c r="A46" s="1" t="s">
        <v>62</v>
      </c>
      <c r="B46" s="29">
        <v>-32374319</v>
      </c>
      <c r="C46" s="28">
        <v>-30055061893</v>
      </c>
    </row>
    <row r="47" spans="1:3" ht="13.5" customHeight="1" x14ac:dyDescent="0.2">
      <c r="A47" s="1" t="s">
        <v>63</v>
      </c>
      <c r="B47" s="13">
        <f>B48+B49</f>
        <v>10664027</v>
      </c>
      <c r="C47" s="25">
        <v>10983389295</v>
      </c>
    </row>
    <row r="48" spans="1:3" ht="13.5" customHeight="1" x14ac:dyDescent="0.2">
      <c r="A48" s="1" t="s">
        <v>59</v>
      </c>
      <c r="B48" s="29">
        <v>34055062</v>
      </c>
      <c r="C48" s="26">
        <v>34055061893</v>
      </c>
    </row>
    <row r="49" spans="1:3" ht="13.5" customHeight="1" x14ac:dyDescent="0.2">
      <c r="A49" s="1" t="s">
        <v>60</v>
      </c>
      <c r="B49" s="29">
        <v>-23391035</v>
      </c>
      <c r="C49" s="28">
        <v>-23071672598</v>
      </c>
    </row>
    <row r="50" spans="1:3" ht="13.5" customHeight="1" x14ac:dyDescent="0.2">
      <c r="A50" s="1" t="s">
        <v>64</v>
      </c>
      <c r="B50" s="13">
        <f>B51</f>
        <v>14790320</v>
      </c>
      <c r="C50" s="25">
        <v>13558937466</v>
      </c>
    </row>
    <row r="51" spans="1:3" ht="13.5" customHeight="1" x14ac:dyDescent="0.2">
      <c r="A51" s="1" t="s">
        <v>65</v>
      </c>
      <c r="B51" s="29">
        <v>14790320</v>
      </c>
      <c r="C51" s="26">
        <v>13558937466</v>
      </c>
    </row>
    <row r="52" spans="1:3" ht="13.5" customHeight="1" x14ac:dyDescent="0.2">
      <c r="A52" s="1" t="s">
        <v>66</v>
      </c>
      <c r="B52" s="13">
        <f>B53+B54+B55+B56</f>
        <v>1215009293</v>
      </c>
      <c r="C52" s="25">
        <v>1091238504138</v>
      </c>
    </row>
    <row r="53" spans="1:3" ht="13.5" customHeight="1" x14ac:dyDescent="0.2">
      <c r="A53" s="1" t="s">
        <v>67</v>
      </c>
      <c r="B53" s="29">
        <v>258842891</v>
      </c>
      <c r="C53" s="26">
        <v>227722596956</v>
      </c>
    </row>
    <row r="54" spans="1:3" ht="13.5" customHeight="1" x14ac:dyDescent="0.2">
      <c r="A54" s="1" t="s">
        <v>68</v>
      </c>
      <c r="B54" s="29">
        <v>462366364</v>
      </c>
      <c r="C54" s="26">
        <v>470445070000</v>
      </c>
    </row>
    <row r="55" spans="1:3" ht="13.5" customHeight="1" x14ac:dyDescent="0.2">
      <c r="A55" s="1" t="s">
        <v>69</v>
      </c>
      <c r="B55" s="29">
        <v>-9233832</v>
      </c>
      <c r="C55" s="26">
        <v>-2737032437</v>
      </c>
    </row>
    <row r="56" spans="1:3" ht="13.5" customHeight="1" x14ac:dyDescent="0.2">
      <c r="A56" s="1" t="s">
        <v>70</v>
      </c>
      <c r="B56" s="29">
        <v>503033870</v>
      </c>
      <c r="C56" s="26">
        <v>395807868619</v>
      </c>
    </row>
    <row r="57" spans="1:3" ht="13.5" customHeight="1" x14ac:dyDescent="0.2">
      <c r="A57" s="1" t="s">
        <v>71</v>
      </c>
      <c r="B57" s="13">
        <f>B58+B59+B60</f>
        <v>78120498</v>
      </c>
      <c r="C57" s="25">
        <v>67845235652</v>
      </c>
    </row>
    <row r="58" spans="1:3" ht="13.5" customHeight="1" x14ac:dyDescent="0.2">
      <c r="A58" s="1" t="s">
        <v>72</v>
      </c>
      <c r="B58" s="29">
        <v>2978240</v>
      </c>
      <c r="C58" s="26">
        <v>1168826614</v>
      </c>
    </row>
    <row r="59" spans="1:3" ht="13.5" customHeight="1" x14ac:dyDescent="0.2">
      <c r="A59" s="1" t="s">
        <v>73</v>
      </c>
      <c r="B59" s="29">
        <v>75142258</v>
      </c>
      <c r="C59" s="26">
        <v>421202827</v>
      </c>
    </row>
    <row r="60" spans="1:3" ht="13.5" customHeight="1" x14ac:dyDescent="0.2">
      <c r="A60" s="1" t="s">
        <v>74</v>
      </c>
      <c r="B60" s="10"/>
      <c r="C60" s="26">
        <v>66255206211</v>
      </c>
    </row>
    <row r="61" spans="1:3" ht="13.5" customHeight="1" x14ac:dyDescent="0.2">
      <c r="A61" s="1" t="s">
        <v>75</v>
      </c>
      <c r="B61" s="11">
        <f>B36+B9</f>
        <v>6673925588</v>
      </c>
      <c r="C61" s="25">
        <v>6448645021061</v>
      </c>
    </row>
    <row r="62" spans="1:3" x14ac:dyDescent="0.2">
      <c r="A62" s="1" t="s">
        <v>76</v>
      </c>
      <c r="B62" s="11"/>
      <c r="C62" s="11"/>
    </row>
    <row r="63" spans="1:3" x14ac:dyDescent="0.2">
      <c r="A63" s="1" t="s">
        <v>77</v>
      </c>
      <c r="B63" s="11">
        <f>B64+B79</f>
        <v>3687506098</v>
      </c>
      <c r="C63" s="25">
        <v>3729770339881</v>
      </c>
    </row>
    <row r="64" spans="1:3" x14ac:dyDescent="0.2">
      <c r="A64" s="1" t="s">
        <v>78</v>
      </c>
      <c r="B64" s="11">
        <f>B65+B68+B69+B70+B71+B72+B73+B74+B75</f>
        <v>3684806361</v>
      </c>
      <c r="C64" s="25">
        <v>3725336443762</v>
      </c>
    </row>
    <row r="65" spans="1:3" ht="14.25" x14ac:dyDescent="0.2">
      <c r="A65" s="1" t="s">
        <v>79</v>
      </c>
      <c r="B65" s="29">
        <v>740898047</v>
      </c>
      <c r="C65" s="28">
        <v>936307148265</v>
      </c>
    </row>
    <row r="66" spans="1:3" x14ac:dyDescent="0.2">
      <c r="A66" s="1" t="s">
        <v>80</v>
      </c>
      <c r="B66" s="10"/>
      <c r="C66" s="26">
        <v>693969225780</v>
      </c>
    </row>
    <row r="67" spans="1:3" x14ac:dyDescent="0.2">
      <c r="A67" s="1" t="s">
        <v>81</v>
      </c>
      <c r="B67" s="10"/>
      <c r="C67" s="26">
        <v>242337922485</v>
      </c>
    </row>
    <row r="68" spans="1:3" ht="14.25" x14ac:dyDescent="0.2">
      <c r="A68" s="1" t="s">
        <v>82</v>
      </c>
      <c r="B68" s="29">
        <v>724299</v>
      </c>
      <c r="C68" s="26">
        <v>1386887302</v>
      </c>
    </row>
    <row r="69" spans="1:3" ht="14.25" x14ac:dyDescent="0.2">
      <c r="A69" s="1" t="s">
        <v>83</v>
      </c>
      <c r="B69" s="29">
        <v>16849114</v>
      </c>
      <c r="C69" s="26">
        <v>5418007023</v>
      </c>
    </row>
    <row r="70" spans="1:3" ht="14.25" x14ac:dyDescent="0.2">
      <c r="A70" s="1" t="s">
        <v>84</v>
      </c>
      <c r="B70" s="29">
        <v>18338825</v>
      </c>
      <c r="C70" s="26">
        <v>17387973271</v>
      </c>
    </row>
    <row r="71" spans="1:3" ht="14.25" x14ac:dyDescent="0.2">
      <c r="A71" s="1" t="s">
        <v>85</v>
      </c>
      <c r="B71" s="29">
        <v>47826555</v>
      </c>
      <c r="C71" s="26">
        <v>135905155749</v>
      </c>
    </row>
    <row r="72" spans="1:3" ht="14.25" x14ac:dyDescent="0.2">
      <c r="A72" s="1" t="s">
        <v>86</v>
      </c>
      <c r="B72" s="29">
        <v>107386457</v>
      </c>
      <c r="C72" s="26">
        <v>110592257769</v>
      </c>
    </row>
    <row r="73" spans="1:3" x14ac:dyDescent="0.2">
      <c r="A73" s="12" t="s">
        <v>113</v>
      </c>
      <c r="B73" s="10"/>
      <c r="C73" s="26"/>
    </row>
    <row r="74" spans="1:3" ht="14.25" x14ac:dyDescent="0.2">
      <c r="A74" s="1" t="s">
        <v>87</v>
      </c>
      <c r="B74" s="29">
        <v>19210767</v>
      </c>
      <c r="C74" s="26">
        <v>1741622598</v>
      </c>
    </row>
    <row r="75" spans="1:3" ht="14.25" x14ac:dyDescent="0.2">
      <c r="A75" s="1" t="s">
        <v>88</v>
      </c>
      <c r="B75" s="29">
        <v>2733572297</v>
      </c>
      <c r="C75" s="28">
        <v>2500922811785</v>
      </c>
    </row>
    <row r="76" spans="1:3" x14ac:dyDescent="0.2">
      <c r="A76" s="1" t="s">
        <v>89</v>
      </c>
      <c r="B76" s="10"/>
      <c r="C76" s="26">
        <v>794916072658</v>
      </c>
    </row>
    <row r="77" spans="1:3" x14ac:dyDescent="0.2">
      <c r="A77" s="1" t="s">
        <v>90</v>
      </c>
      <c r="B77" s="10"/>
      <c r="C77" s="26">
        <v>1512161661581</v>
      </c>
    </row>
    <row r="78" spans="1:3" x14ac:dyDescent="0.2">
      <c r="A78" s="1" t="s">
        <v>91</v>
      </c>
      <c r="B78" s="10"/>
      <c r="C78" s="26">
        <v>193845077546</v>
      </c>
    </row>
    <row r="79" spans="1:3" x14ac:dyDescent="0.2">
      <c r="A79" s="1" t="s">
        <v>92</v>
      </c>
      <c r="B79" s="10">
        <f>B80</f>
        <v>2699737</v>
      </c>
      <c r="C79" s="25">
        <v>4433896119</v>
      </c>
    </row>
    <row r="80" spans="1:3" ht="14.25" x14ac:dyDescent="0.2">
      <c r="A80" s="1" t="s">
        <v>93</v>
      </c>
      <c r="B80" s="29">
        <v>2699737</v>
      </c>
      <c r="C80" s="26">
        <v>2327881984</v>
      </c>
    </row>
    <row r="81" spans="1:3" x14ac:dyDescent="0.2">
      <c r="A81" s="1" t="s">
        <v>94</v>
      </c>
      <c r="B81" s="10"/>
      <c r="C81" s="26">
        <v>2106014135</v>
      </c>
    </row>
    <row r="82" spans="1:3" x14ac:dyDescent="0.2">
      <c r="A82" s="1" t="s">
        <v>95</v>
      </c>
      <c r="B82" s="13">
        <f>B83</f>
        <v>2950167469</v>
      </c>
      <c r="C82" s="25">
        <v>2718874672180</v>
      </c>
    </row>
    <row r="83" spans="1:3" x14ac:dyDescent="0.2">
      <c r="A83" s="1" t="s">
        <v>96</v>
      </c>
      <c r="B83" s="13">
        <f>B84+B86+B87+B88+B89</f>
        <v>2950167469</v>
      </c>
      <c r="C83" s="25">
        <v>2718874672180</v>
      </c>
    </row>
    <row r="84" spans="1:3" ht="14.25" x14ac:dyDescent="0.2">
      <c r="A84" s="1" t="s">
        <v>97</v>
      </c>
      <c r="B84" s="29">
        <v>1310759370</v>
      </c>
      <c r="C84" s="28">
        <v>1310759370000</v>
      </c>
    </row>
    <row r="85" spans="1:3" x14ac:dyDescent="0.2">
      <c r="A85" s="1" t="s">
        <v>98</v>
      </c>
      <c r="B85" s="10"/>
      <c r="C85" s="28">
        <v>1310759370000</v>
      </c>
    </row>
    <row r="86" spans="1:3" ht="14.25" x14ac:dyDescent="0.2">
      <c r="A86" s="1" t="s">
        <v>99</v>
      </c>
      <c r="B86" s="29">
        <v>566368537</v>
      </c>
      <c r="C86" s="26">
        <v>566368537309</v>
      </c>
    </row>
    <row r="87" spans="1:3" ht="14.25" x14ac:dyDescent="0.2">
      <c r="A87" s="1" t="s">
        <v>100</v>
      </c>
      <c r="B87" s="29">
        <v>206077621</v>
      </c>
      <c r="C87" s="26">
        <v>200956093477</v>
      </c>
    </row>
    <row r="88" spans="1:3" ht="14.25" x14ac:dyDescent="0.2">
      <c r="A88" s="1" t="s">
        <v>101</v>
      </c>
      <c r="B88" s="29">
        <v>131075937</v>
      </c>
      <c r="C88" s="26">
        <v>126198339406</v>
      </c>
    </row>
    <row r="89" spans="1:3" x14ac:dyDescent="0.2">
      <c r="A89" s="1" t="s">
        <v>102</v>
      </c>
      <c r="B89" s="10">
        <f>B90+B91</f>
        <v>735886004</v>
      </c>
      <c r="C89" s="28">
        <v>483592105013</v>
      </c>
    </row>
    <row r="90" spans="1:3" ht="14.25" x14ac:dyDescent="0.2">
      <c r="A90" s="1" t="s">
        <v>103</v>
      </c>
      <c r="B90" s="29">
        <v>457055715</v>
      </c>
      <c r="C90" s="26">
        <v>379807088562</v>
      </c>
    </row>
    <row r="91" spans="1:3" ht="14.25" x14ac:dyDescent="0.2">
      <c r="A91" s="1" t="s">
        <v>104</v>
      </c>
      <c r="B91" s="29">
        <v>278830289</v>
      </c>
      <c r="C91" s="26">
        <v>103885016451</v>
      </c>
    </row>
    <row r="92" spans="1:3" ht="14.25" x14ac:dyDescent="0.2">
      <c r="A92" s="1" t="s">
        <v>105</v>
      </c>
      <c r="B92" s="29">
        <v>36252018</v>
      </c>
      <c r="C92" s="26">
        <v>30900226975</v>
      </c>
    </row>
    <row r="93" spans="1:3" x14ac:dyDescent="0.2">
      <c r="A93" s="1" t="s">
        <v>106</v>
      </c>
      <c r="B93" s="11">
        <f>B82+B63+B92</f>
        <v>6673925585</v>
      </c>
      <c r="C93" s="25">
        <v>6448645012061</v>
      </c>
    </row>
    <row r="94" spans="1:3" x14ac:dyDescent="0.2">
      <c r="A94" s="1"/>
      <c r="B94" s="2"/>
      <c r="C94" s="2"/>
    </row>
    <row r="95" spans="1:3" x14ac:dyDescent="0.2">
      <c r="A95" s="1"/>
      <c r="B95" s="2"/>
      <c r="C95" s="2"/>
    </row>
  </sheetData>
  <phoneticPr fontId="0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workbookViewId="0">
      <selection sqref="A1:A1048576"/>
    </sheetView>
  </sheetViews>
  <sheetFormatPr defaultRowHeight="12.75" x14ac:dyDescent="0.2"/>
  <cols>
    <col min="1" max="1" width="54.5" style="3" customWidth="1"/>
    <col min="2" max="2" width="14.375" style="3" customWidth="1"/>
    <col min="3" max="3" width="14.125" style="3" customWidth="1"/>
    <col min="4" max="16384" width="9" style="3"/>
  </cols>
  <sheetData>
    <row r="1" spans="1:3" ht="14.65" customHeight="1" x14ac:dyDescent="0.2">
      <c r="A1" s="5" t="s">
        <v>0</v>
      </c>
      <c r="B1" s="5" t="s">
        <v>1</v>
      </c>
      <c r="C1" s="2"/>
    </row>
    <row r="2" spans="1:3" ht="13.5" customHeight="1" x14ac:dyDescent="0.2">
      <c r="A2" s="5" t="s">
        <v>2</v>
      </c>
      <c r="B2" s="5" t="s">
        <v>136</v>
      </c>
      <c r="C2" s="2"/>
    </row>
    <row r="3" spans="1:3" ht="13.5" customHeight="1" x14ac:dyDescent="0.2">
      <c r="A3" s="5" t="s">
        <v>6</v>
      </c>
      <c r="B3" s="8"/>
      <c r="C3" s="2"/>
    </row>
    <row r="4" spans="1:3" ht="14.65" customHeight="1" x14ac:dyDescent="0.2">
      <c r="A4" s="5" t="s">
        <v>7</v>
      </c>
      <c r="B4" s="8"/>
      <c r="C4" s="2"/>
    </row>
    <row r="5" spans="1:3" ht="13.5" customHeight="1" x14ac:dyDescent="0.2">
      <c r="A5" s="5" t="s">
        <v>137</v>
      </c>
      <c r="B5" s="8"/>
      <c r="C5" s="2"/>
    </row>
    <row r="6" spans="1:3" ht="13.5" customHeight="1" x14ac:dyDescent="0.2">
      <c r="A6" s="5" t="s">
        <v>4</v>
      </c>
      <c r="B6" s="7"/>
      <c r="C6" s="2"/>
    </row>
    <row r="7" spans="1:3" ht="13.5" customHeight="1" x14ac:dyDescent="0.2">
      <c r="A7" s="19" t="s">
        <v>5</v>
      </c>
      <c r="B7" s="21" t="s">
        <v>135</v>
      </c>
      <c r="C7" s="22"/>
    </row>
    <row r="8" spans="1:3" ht="13.5" customHeight="1" x14ac:dyDescent="0.2">
      <c r="A8" s="20"/>
      <c r="B8" s="23"/>
      <c r="C8" s="24"/>
    </row>
    <row r="9" spans="1:3" ht="13.5" customHeight="1" x14ac:dyDescent="0.2">
      <c r="A9" s="2"/>
      <c r="B9" s="1">
        <v>2018</v>
      </c>
      <c r="C9" s="1">
        <v>2017</v>
      </c>
    </row>
    <row r="10" spans="1:3" ht="13.5" customHeight="1" x14ac:dyDescent="0.2">
      <c r="A10" s="1" t="s">
        <v>22</v>
      </c>
      <c r="B10" s="10">
        <f>B12-B13</f>
        <v>383915572358</v>
      </c>
      <c r="C10" s="10"/>
    </row>
    <row r="11" spans="1:3" ht="13.5" customHeight="1" x14ac:dyDescent="0.2">
      <c r="A11" s="1" t="s">
        <v>8</v>
      </c>
      <c r="B11" s="15"/>
      <c r="C11" s="15"/>
    </row>
    <row r="12" spans="1:3" ht="13.5" customHeight="1" x14ac:dyDescent="0.2">
      <c r="A12" s="1" t="s">
        <v>9</v>
      </c>
      <c r="B12" s="10">
        <v>356672834755</v>
      </c>
      <c r="C12" s="10"/>
    </row>
    <row r="13" spans="1:3" ht="13.5" customHeight="1" x14ac:dyDescent="0.2">
      <c r="A13" s="4" t="s">
        <v>25</v>
      </c>
      <c r="B13" s="29">
        <v>-27242737603</v>
      </c>
      <c r="C13" s="10"/>
    </row>
    <row r="14" spans="1:3" ht="13.5" customHeight="1" x14ac:dyDescent="0.2">
      <c r="A14" s="1" t="s">
        <v>23</v>
      </c>
      <c r="B14" s="10">
        <f>B16-B17</f>
        <v>207286705277</v>
      </c>
      <c r="C14" s="10"/>
    </row>
    <row r="15" spans="1:3" ht="13.5" customHeight="1" x14ac:dyDescent="0.2">
      <c r="A15" s="1" t="s">
        <v>8</v>
      </c>
      <c r="B15" s="15"/>
      <c r="C15" s="15"/>
    </row>
    <row r="16" spans="1:3" ht="13.5" customHeight="1" x14ac:dyDescent="0.2">
      <c r="A16" s="4" t="s">
        <v>26</v>
      </c>
      <c r="B16" s="29">
        <v>148218932932</v>
      </c>
      <c r="C16" s="10"/>
    </row>
    <row r="17" spans="1:3" ht="13.5" customHeight="1" x14ac:dyDescent="0.2">
      <c r="A17" s="14" t="s">
        <v>114</v>
      </c>
      <c r="B17" s="29">
        <v>-59067772345</v>
      </c>
      <c r="C17" s="10"/>
    </row>
    <row r="18" spans="1:3" ht="13.5" customHeight="1" x14ac:dyDescent="0.2">
      <c r="A18" s="1" t="s">
        <v>24</v>
      </c>
      <c r="B18" s="10">
        <f>B10-B14</f>
        <v>176628867081</v>
      </c>
      <c r="C18" s="10"/>
    </row>
    <row r="19" spans="1:3" ht="13.5" customHeight="1" x14ac:dyDescent="0.2">
      <c r="A19" s="1" t="s">
        <v>10</v>
      </c>
      <c r="B19" s="15">
        <f>B22+B23</f>
        <v>49862703454</v>
      </c>
      <c r="C19" s="15"/>
    </row>
    <row r="20" spans="1:3" ht="13.5" customHeight="1" x14ac:dyDescent="0.2">
      <c r="A20" s="1" t="s">
        <v>107</v>
      </c>
      <c r="B20" s="10"/>
      <c r="C20" s="10"/>
    </row>
    <row r="21" spans="1:3" ht="13.5" customHeight="1" x14ac:dyDescent="0.2">
      <c r="A21" s="1" t="s">
        <v>8</v>
      </c>
      <c r="B21" s="15"/>
      <c r="C21" s="15"/>
    </row>
    <row r="22" spans="1:3" ht="13.5" customHeight="1" x14ac:dyDescent="0.2">
      <c r="A22" s="1" t="s">
        <v>11</v>
      </c>
      <c r="B22" s="29">
        <v>46327870065</v>
      </c>
      <c r="C22" s="10"/>
    </row>
    <row r="23" spans="1:3" ht="13.5" customHeight="1" x14ac:dyDescent="0.2">
      <c r="A23" s="1" t="s">
        <v>12</v>
      </c>
      <c r="B23" s="29">
        <v>3534833389</v>
      </c>
      <c r="C23" s="10"/>
    </row>
    <row r="24" spans="1:3" ht="13.5" customHeight="1" x14ac:dyDescent="0.2">
      <c r="A24" s="1" t="s">
        <v>27</v>
      </c>
      <c r="B24" s="10">
        <f>B18+B19</f>
        <v>226491570535</v>
      </c>
      <c r="C24" s="10"/>
    </row>
    <row r="25" spans="1:3" ht="13.5" customHeight="1" x14ac:dyDescent="0.2">
      <c r="A25" s="1" t="s">
        <v>115</v>
      </c>
      <c r="B25" s="10">
        <f>B27</f>
        <v>141007789520</v>
      </c>
      <c r="C25" s="10"/>
    </row>
    <row r="26" spans="1:3" ht="13.5" customHeight="1" x14ac:dyDescent="0.2">
      <c r="A26" s="1" t="s">
        <v>8</v>
      </c>
      <c r="B26" s="15"/>
      <c r="C26" s="15"/>
    </row>
    <row r="27" spans="1:3" ht="13.5" customHeight="1" x14ac:dyDescent="0.2">
      <c r="A27" s="1" t="s">
        <v>13</v>
      </c>
      <c r="B27" s="29">
        <v>141007789520</v>
      </c>
      <c r="C27" s="10"/>
    </row>
    <row r="28" spans="1:3" ht="13.5" customHeight="1" x14ac:dyDescent="0.25">
      <c r="A28" s="1" t="s">
        <v>14</v>
      </c>
      <c r="B28" s="30">
        <v>60827226672</v>
      </c>
      <c r="C28" s="10"/>
    </row>
    <row r="29" spans="1:3" ht="13.5" customHeight="1" x14ac:dyDescent="0.2">
      <c r="A29" s="1" t="s">
        <v>15</v>
      </c>
      <c r="B29" s="10">
        <v>-4472821795</v>
      </c>
      <c r="C29" s="10"/>
    </row>
    <row r="30" spans="1:3" ht="13.5" customHeight="1" x14ac:dyDescent="0.2">
      <c r="A30" s="1" t="s">
        <v>16</v>
      </c>
      <c r="B30" s="10">
        <v>3759159094</v>
      </c>
      <c r="C30" s="10"/>
    </row>
    <row r="31" spans="1:3" ht="13.5" customHeight="1" x14ac:dyDescent="0.2">
      <c r="A31" s="1" t="s">
        <v>28</v>
      </c>
      <c r="B31" s="10">
        <f>B25-B28+B29-B30</f>
        <v>71948581959</v>
      </c>
      <c r="C31" s="10"/>
    </row>
    <row r="32" spans="1:3" ht="13.5" customHeight="1" x14ac:dyDescent="0.2">
      <c r="A32" s="1" t="s">
        <v>17</v>
      </c>
      <c r="B32" s="10">
        <v>-14377229183</v>
      </c>
      <c r="C32" s="10"/>
    </row>
    <row r="33" spans="1:3" ht="13.5" customHeight="1" x14ac:dyDescent="0.2">
      <c r="A33" s="1" t="s">
        <v>18</v>
      </c>
      <c r="B33" s="15">
        <f>B35+B36</f>
        <v>111847552824</v>
      </c>
      <c r="C33" s="15"/>
    </row>
    <row r="34" spans="1:3" ht="13.5" customHeight="1" x14ac:dyDescent="0.2">
      <c r="A34" s="1" t="s">
        <v>8</v>
      </c>
      <c r="B34" s="15"/>
      <c r="C34" s="15"/>
    </row>
    <row r="35" spans="1:3" ht="13.5" customHeight="1" x14ac:dyDescent="0.2">
      <c r="A35" s="1" t="s">
        <v>19</v>
      </c>
      <c r="B35" s="10">
        <v>108459843966</v>
      </c>
      <c r="C35" s="10"/>
    </row>
    <row r="36" spans="1:3" ht="13.5" customHeight="1" x14ac:dyDescent="0.2">
      <c r="A36" s="1" t="s">
        <v>20</v>
      </c>
      <c r="B36" s="10">
        <v>3387708858</v>
      </c>
      <c r="C36" s="10"/>
    </row>
    <row r="37" spans="1:3" ht="13.5" customHeight="1" x14ac:dyDescent="0.2">
      <c r="A37" s="1" t="s">
        <v>21</v>
      </c>
      <c r="B37" s="15">
        <f>B31+B32+B33</f>
        <v>169418905600</v>
      </c>
      <c r="C37" s="15"/>
    </row>
    <row r="38" spans="1:3" x14ac:dyDescent="0.2">
      <c r="A38" s="16" t="s">
        <v>119</v>
      </c>
      <c r="B38" s="10">
        <f>B24-B37</f>
        <v>57072664935</v>
      </c>
      <c r="C38" s="10"/>
    </row>
    <row r="39" spans="1:3" x14ac:dyDescent="0.2">
      <c r="A39" s="17" t="s">
        <v>117</v>
      </c>
      <c r="B39" s="10">
        <v>103140880371</v>
      </c>
      <c r="C39" s="10"/>
    </row>
    <row r="40" spans="1:3" x14ac:dyDescent="0.2">
      <c r="A40" s="17" t="s">
        <v>118</v>
      </c>
      <c r="B40" s="10">
        <v>48782674199</v>
      </c>
      <c r="C40" s="10"/>
    </row>
    <row r="41" spans="1:3" x14ac:dyDescent="0.2">
      <c r="A41" s="3" t="s">
        <v>129</v>
      </c>
      <c r="B41" s="10">
        <f>B39-B40</f>
        <v>54358206172</v>
      </c>
      <c r="C41" s="10"/>
    </row>
    <row r="42" spans="1:3" x14ac:dyDescent="0.2">
      <c r="A42" s="17" t="s">
        <v>120</v>
      </c>
      <c r="B42" s="10">
        <v>19468023893</v>
      </c>
      <c r="C42" s="10"/>
    </row>
    <row r="43" spans="1:3" x14ac:dyDescent="0.2">
      <c r="A43" s="16" t="s">
        <v>121</v>
      </c>
      <c r="B43" s="10">
        <f>B38+B41-B42</f>
        <v>91962847214</v>
      </c>
      <c r="C43" s="10"/>
    </row>
    <row r="44" spans="1:3" x14ac:dyDescent="0.2">
      <c r="A44" s="17" t="s">
        <v>122</v>
      </c>
      <c r="B44" s="10">
        <v>3216736909</v>
      </c>
      <c r="C44" s="10"/>
    </row>
    <row r="45" spans="1:3" x14ac:dyDescent="0.2">
      <c r="A45" s="17" t="s">
        <v>123</v>
      </c>
      <c r="B45" s="10">
        <v>634651287</v>
      </c>
      <c r="C45" s="10"/>
    </row>
    <row r="46" spans="1:3" x14ac:dyDescent="0.2">
      <c r="A46" s="16" t="s">
        <v>124</v>
      </c>
      <c r="B46" s="10">
        <f>B44-B45</f>
        <v>2582085622</v>
      </c>
      <c r="C46" s="10"/>
    </row>
    <row r="47" spans="1:3" x14ac:dyDescent="0.2">
      <c r="A47" s="17" t="s">
        <v>125</v>
      </c>
      <c r="B47" s="10">
        <v>9661047876</v>
      </c>
    </row>
    <row r="48" spans="1:3" x14ac:dyDescent="0.2">
      <c r="A48" s="3" t="s">
        <v>130</v>
      </c>
      <c r="B48" s="10"/>
      <c r="C48" s="10"/>
    </row>
    <row r="49" spans="1:3" x14ac:dyDescent="0.2">
      <c r="A49" s="3" t="s">
        <v>131</v>
      </c>
      <c r="B49" s="10">
        <v>-910597966</v>
      </c>
      <c r="C49" s="10"/>
    </row>
    <row r="50" spans="1:3" x14ac:dyDescent="0.2">
      <c r="A50" s="16" t="s">
        <v>126</v>
      </c>
      <c r="B50" s="10">
        <f>B43+B46+B47+B48-B49</f>
        <v>105116578678</v>
      </c>
      <c r="C50" s="10"/>
    </row>
    <row r="51" spans="1:3" x14ac:dyDescent="0.2">
      <c r="A51" s="17" t="s">
        <v>127</v>
      </c>
      <c r="B51" s="10">
        <v>19421085249</v>
      </c>
      <c r="C51" s="10"/>
    </row>
    <row r="52" spans="1:3" x14ac:dyDescent="0.2">
      <c r="A52" s="16" t="s">
        <v>128</v>
      </c>
      <c r="B52" s="18">
        <f>B50-B51</f>
        <v>85695493429</v>
      </c>
      <c r="C52" s="18"/>
    </row>
  </sheetData>
  <mergeCells count="2">
    <mergeCell ref="A7:A8"/>
    <mergeCell ref="B7:C8"/>
  </mergeCells>
  <phoneticPr fontId="0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Income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2019-09-27T03:19:08Z</dcterms:modified>
</cp:coreProperties>
</file>